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0"/>
  </bookViews>
  <sheets>
    <sheet name="FIFO" sheetId="1" r:id="rId1"/>
    <sheet name="AVG" sheetId="2" r:id="rId2"/>
    <sheet name="LIFO" sheetId="3" r:id="rId3"/>
    <sheet name="HIFO" sheetId="4" r:id="rId4"/>
    <sheet name="Souhrn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<sst xmlns="http://schemas.openxmlformats.org/spreadsheetml/2006/main" count="111" uniqueCount="23">
  <si>
    <t>den</t>
  </si>
  <si>
    <t>ks</t>
  </si>
  <si>
    <t>+</t>
  </si>
  <si>
    <t>-</t>
  </si>
  <si>
    <t>stav</t>
  </si>
  <si>
    <t>Kč</t>
  </si>
  <si>
    <t>cena/ks</t>
  </si>
  <si>
    <t>metoda</t>
  </si>
  <si>
    <t>tržby</t>
  </si>
  <si>
    <t>náklady</t>
  </si>
  <si>
    <t>zisk</t>
  </si>
  <si>
    <t>FIFO</t>
  </si>
  <si>
    <t>stav skladu</t>
  </si>
  <si>
    <t>AVG</t>
  </si>
  <si>
    <t>LIFO</t>
  </si>
  <si>
    <t>HIFO</t>
  </si>
  <si>
    <t>Průměrná cena</t>
  </si>
  <si>
    <t>(Prodejní cena 20,-/ks)</t>
  </si>
  <si>
    <t>MĚSÍC</t>
  </si>
  <si>
    <t>D</t>
  </si>
  <si>
    <t>Nd</t>
  </si>
  <si>
    <t>Ns</t>
  </si>
  <si>
    <t>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</si>
</sst>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41" fillId="0" borderId="15" xfId="0" applyFont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11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1" fillId="0" borderId="18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3" fillId="0" borderId="1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235" zoomScaleNormal="235" zoomScalePageLayoutView="0" workbookViewId="0" topLeftCell="A1">
      <selection activeCell="C8" sqref="C8"/>
    </sheetView>
  </sheetViews>
  <sheetFormatPr defaultColWidth="9.140625" defaultRowHeight="12.75"/>
  <cols>
    <col min="1" max="1" width="6.00390625" style="0" customWidth="1"/>
    <col min="7" max="7" width="11.7109375" style="0" bestFit="1" customWidth="1"/>
  </cols>
  <sheetData>
    <row r="1" spans="1:8" ht="12.75">
      <c r="A1" s="11"/>
      <c r="B1" s="44" t="s">
        <v>1</v>
      </c>
      <c r="C1" s="45"/>
      <c r="D1" s="46"/>
      <c r="E1" s="11"/>
      <c r="F1" s="44" t="s">
        <v>5</v>
      </c>
      <c r="G1" s="45"/>
      <c r="H1" s="46"/>
    </row>
    <row r="2" spans="1:8" ht="12.75">
      <c r="A2" s="11" t="s">
        <v>0</v>
      </c>
      <c r="B2" s="12" t="s">
        <v>2</v>
      </c>
      <c r="C2" s="12" t="s">
        <v>3</v>
      </c>
      <c r="D2" s="12" t="s">
        <v>4</v>
      </c>
      <c r="E2" s="11" t="s">
        <v>6</v>
      </c>
      <c r="F2" s="13" t="s">
        <v>2</v>
      </c>
      <c r="G2" s="13" t="s">
        <v>3</v>
      </c>
      <c r="H2" s="12" t="s">
        <v>4</v>
      </c>
    </row>
    <row r="3" spans="1:8" ht="12.75">
      <c r="A3" s="11">
        <v>1</v>
      </c>
      <c r="B3" s="11">
        <v>100</v>
      </c>
      <c r="C3" s="11"/>
      <c r="D3" s="28">
        <f>B3</f>
        <v>100</v>
      </c>
      <c r="E3" s="51">
        <v>5</v>
      </c>
      <c r="F3" s="29">
        <f>E3*B3</f>
        <v>500</v>
      </c>
      <c r="G3" s="14"/>
      <c r="H3" s="28">
        <f>F3</f>
        <v>500</v>
      </c>
    </row>
    <row r="4" spans="1:9" ht="12.75">
      <c r="A4" s="11">
        <v>2</v>
      </c>
      <c r="B4" s="28">
        <v>300</v>
      </c>
      <c r="C4" s="28"/>
      <c r="D4" s="28">
        <f>D3+B4-C4</f>
        <v>400</v>
      </c>
      <c r="E4" s="51">
        <v>7</v>
      </c>
      <c r="F4" s="29">
        <f>E4*B4</f>
        <v>2100</v>
      </c>
      <c r="G4" s="14"/>
      <c r="H4" s="28">
        <f>H3+F4-G4</f>
        <v>2600</v>
      </c>
      <c r="I4" s="9"/>
    </row>
    <row r="5" spans="1:9" ht="12.75">
      <c r="A5" s="11">
        <v>3</v>
      </c>
      <c r="B5" s="28"/>
      <c r="C5" s="28">
        <v>250</v>
      </c>
      <c r="D5" s="28">
        <f>D4+B5-C5</f>
        <v>150</v>
      </c>
      <c r="E5" s="14"/>
      <c r="F5" s="15"/>
      <c r="G5" s="28">
        <f>100*E3+150*E4</f>
        <v>1550</v>
      </c>
      <c r="H5" s="28">
        <f>H4+F5-G5</f>
        <v>1050</v>
      </c>
      <c r="I5" s="9"/>
    </row>
    <row r="6" spans="1:9" ht="12.75">
      <c r="A6" s="11">
        <v>4</v>
      </c>
      <c r="B6" s="28">
        <v>100</v>
      </c>
      <c r="C6" s="28"/>
      <c r="D6" s="28">
        <f>D5+B6-C6</f>
        <v>250</v>
      </c>
      <c r="E6" s="28">
        <v>6</v>
      </c>
      <c r="F6" s="29">
        <f>E6*B6</f>
        <v>600</v>
      </c>
      <c r="G6" s="14"/>
      <c r="H6" s="28">
        <f>H5+F6-G6</f>
        <v>1650</v>
      </c>
      <c r="I6" s="9"/>
    </row>
    <row r="7" spans="1:9" ht="12.75">
      <c r="A7" s="11">
        <v>5</v>
      </c>
      <c r="B7" s="28">
        <v>50</v>
      </c>
      <c r="C7" s="28"/>
      <c r="D7" s="28">
        <f>D6+B7-C7</f>
        <v>300</v>
      </c>
      <c r="E7" s="28">
        <v>8</v>
      </c>
      <c r="F7" s="29">
        <f>E7*B7</f>
        <v>400</v>
      </c>
      <c r="G7" s="14"/>
      <c r="H7" s="28">
        <f>H6+F7-G7</f>
        <v>2050</v>
      </c>
      <c r="I7" s="9"/>
    </row>
    <row r="8" spans="1:9" ht="12.75">
      <c r="A8" s="11">
        <v>6</v>
      </c>
      <c r="B8" s="28"/>
      <c r="C8" s="28">
        <v>150</v>
      </c>
      <c r="D8" s="28">
        <f>D7+B8-C8</f>
        <v>150</v>
      </c>
      <c r="E8" s="14"/>
      <c r="F8" s="14"/>
      <c r="G8" s="28">
        <f>150*E4</f>
        <v>1050</v>
      </c>
      <c r="H8" s="28">
        <f>H7+F8-G8</f>
        <v>1000</v>
      </c>
      <c r="I8" s="9"/>
    </row>
    <row r="9" spans="1:9" ht="12.75">
      <c r="A9" s="11"/>
      <c r="B9" s="11"/>
      <c r="C9" s="11"/>
      <c r="D9" s="14"/>
      <c r="E9" s="28"/>
      <c r="F9" s="14"/>
      <c r="G9" s="28">
        <f>SUM(G3:G8)</f>
        <v>2600</v>
      </c>
      <c r="H9" s="14"/>
      <c r="I9" s="9"/>
    </row>
    <row r="10" spans="1:9" ht="12.75">
      <c r="A10" s="4"/>
      <c r="D10" s="9"/>
      <c r="E10" s="2"/>
      <c r="F10" s="9"/>
      <c r="G10" s="9"/>
      <c r="H10" s="9"/>
      <c r="I10" s="9"/>
    </row>
    <row r="11" spans="1:5" ht="12.75">
      <c r="A11" s="4"/>
      <c r="E11" s="2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6" s="6" customFormat="1" ht="12.75">
      <c r="A13" s="24"/>
      <c r="B13" s="6" t="s">
        <v>1</v>
      </c>
      <c r="E13" s="7"/>
      <c r="F13" s="6" t="s">
        <v>5</v>
      </c>
    </row>
    <row r="14" spans="1:8" s="6" customFormat="1" ht="13.5" thickBot="1">
      <c r="A14" s="25" t="s">
        <v>0</v>
      </c>
      <c r="B14" s="26" t="s">
        <v>2</v>
      </c>
      <c r="C14" s="26" t="s">
        <v>3</v>
      </c>
      <c r="D14" s="26" t="s">
        <v>4</v>
      </c>
      <c r="E14" s="27" t="s">
        <v>6</v>
      </c>
      <c r="F14" s="26" t="s">
        <v>2</v>
      </c>
      <c r="G14" s="26" t="s">
        <v>3</v>
      </c>
      <c r="H14" s="26" t="s">
        <v>4</v>
      </c>
    </row>
    <row r="15" spans="1:8" s="6" customFormat="1" ht="13.5" thickTop="1">
      <c r="A15" s="24">
        <v>1</v>
      </c>
      <c r="B15" s="6">
        <v>100</v>
      </c>
      <c r="D15" s="6">
        <v>100</v>
      </c>
      <c r="E15" s="7">
        <v>10</v>
      </c>
      <c r="F15" s="30">
        <f>B15*E15</f>
        <v>1000</v>
      </c>
      <c r="G15" s="9"/>
      <c r="H15" s="30">
        <f>F15</f>
        <v>1000</v>
      </c>
    </row>
    <row r="16" spans="1:8" s="6" customFormat="1" ht="12.75">
      <c r="A16" s="24">
        <v>2</v>
      </c>
      <c r="C16" s="6">
        <v>50</v>
      </c>
      <c r="D16" s="6">
        <f>D15-C16</f>
        <v>50</v>
      </c>
      <c r="E16" s="7"/>
      <c r="F16" s="9"/>
      <c r="G16" s="30">
        <f>50*E15</f>
        <v>500</v>
      </c>
      <c r="H16" s="30">
        <f aca="true" t="shared" si="0" ref="H16:H21">H15+F16-G16</f>
        <v>500</v>
      </c>
    </row>
    <row r="17" spans="1:8" s="6" customFormat="1" ht="12.75">
      <c r="A17" s="24">
        <v>3</v>
      </c>
      <c r="B17" s="6">
        <v>300</v>
      </c>
      <c r="D17" s="6">
        <f>D16+B17-C17</f>
        <v>350</v>
      </c>
      <c r="E17" s="7">
        <v>11</v>
      </c>
      <c r="F17" s="30">
        <f>B17*E17</f>
        <v>3300</v>
      </c>
      <c r="G17" s="9"/>
      <c r="H17" s="30">
        <f t="shared" si="0"/>
        <v>3800</v>
      </c>
    </row>
    <row r="18" spans="1:8" s="6" customFormat="1" ht="12.75">
      <c r="A18" s="24">
        <v>4</v>
      </c>
      <c r="B18" s="6">
        <v>200</v>
      </c>
      <c r="D18" s="6">
        <f>D17+B18-C18</f>
        <v>550</v>
      </c>
      <c r="E18" s="7">
        <v>12</v>
      </c>
      <c r="F18" s="30">
        <f>B18*E18</f>
        <v>2400</v>
      </c>
      <c r="G18" s="9"/>
      <c r="H18" s="30">
        <f t="shared" si="0"/>
        <v>6200</v>
      </c>
    </row>
    <row r="19" spans="1:8" s="6" customFormat="1" ht="12.75">
      <c r="A19" s="24">
        <v>5</v>
      </c>
      <c r="C19" s="6">
        <v>400</v>
      </c>
      <c r="D19" s="6">
        <f>D18+B19-C19</f>
        <v>150</v>
      </c>
      <c r="E19" s="7"/>
      <c r="F19" s="9"/>
      <c r="G19" s="30">
        <f>50*E15+300*E17+50*E18</f>
        <v>4400</v>
      </c>
      <c r="H19" s="30">
        <f t="shared" si="0"/>
        <v>1800</v>
      </c>
    </row>
    <row r="20" spans="1:8" s="6" customFormat="1" ht="12.75">
      <c r="A20" s="24">
        <v>6</v>
      </c>
      <c r="B20" s="6">
        <v>50</v>
      </c>
      <c r="D20" s="6">
        <f>D19+B20-C20</f>
        <v>200</v>
      </c>
      <c r="E20" s="7">
        <v>13</v>
      </c>
      <c r="F20" s="30">
        <f>B20*E20</f>
        <v>650</v>
      </c>
      <c r="G20" s="9"/>
      <c r="H20" s="30">
        <f t="shared" si="0"/>
        <v>2450</v>
      </c>
    </row>
    <row r="21" spans="1:8" s="6" customFormat="1" ht="12.75">
      <c r="A21" s="24">
        <v>7</v>
      </c>
      <c r="B21" s="9"/>
      <c r="C21" s="6">
        <v>100</v>
      </c>
      <c r="D21" s="6">
        <f>D20+B21-C21</f>
        <v>100</v>
      </c>
      <c r="E21" s="17"/>
      <c r="F21" s="9"/>
      <c r="G21" s="30">
        <f>100*E18</f>
        <v>1200</v>
      </c>
      <c r="H21" s="30">
        <f t="shared" si="0"/>
        <v>1250</v>
      </c>
    </row>
    <row r="22" spans="1:8" s="6" customFormat="1" ht="12.75">
      <c r="A22" s="16"/>
      <c r="B22" s="9"/>
      <c r="C22" s="30">
        <f>SUM(C15:C21)</f>
        <v>550</v>
      </c>
      <c r="E22" s="17"/>
      <c r="F22" s="9"/>
      <c r="G22" s="30">
        <f>SUM(G15:G21)</f>
        <v>6100</v>
      </c>
      <c r="H22" s="9"/>
    </row>
    <row r="23" spans="1:8" s="6" customFormat="1" ht="12.75">
      <c r="A23" s="16"/>
      <c r="B23" s="9"/>
      <c r="C23" s="30">
        <f>C22*20</f>
        <v>11000</v>
      </c>
      <c r="D23" s="9"/>
      <c r="E23" s="17"/>
      <c r="F23" s="9"/>
      <c r="G23" s="9"/>
      <c r="H23" s="9"/>
    </row>
    <row r="25" ht="9" customHeight="1"/>
  </sheetData>
  <sheetProtection/>
  <mergeCells count="2">
    <mergeCell ref="B1:D1"/>
    <mergeCell ref="F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220" zoomScaleNormal="220" zoomScalePageLayoutView="0" workbookViewId="0" topLeftCell="A1">
      <selection activeCell="G9" sqref="G9"/>
    </sheetView>
  </sheetViews>
  <sheetFormatPr defaultColWidth="9.140625" defaultRowHeight="12.75"/>
  <cols>
    <col min="6" max="6" width="6.28125" style="0" bestFit="1" customWidth="1"/>
    <col min="7" max="7" width="8.140625" style="0" customWidth="1"/>
    <col min="8" max="8" width="7.421875" style="0" bestFit="1" customWidth="1"/>
    <col min="9" max="9" width="10.00390625" style="0" customWidth="1"/>
  </cols>
  <sheetData>
    <row r="1" spans="1:9" ht="12.75">
      <c r="A1" s="11"/>
      <c r="B1" s="44" t="s">
        <v>1</v>
      </c>
      <c r="C1" s="45"/>
      <c r="D1" s="46"/>
      <c r="E1" s="11"/>
      <c r="F1" s="44" t="s">
        <v>5</v>
      </c>
      <c r="G1" s="45"/>
      <c r="H1" s="46"/>
      <c r="I1" s="42" t="s">
        <v>16</v>
      </c>
    </row>
    <row r="2" spans="1:9" ht="12.75">
      <c r="A2" s="11" t="s">
        <v>0</v>
      </c>
      <c r="B2" s="12" t="s">
        <v>2</v>
      </c>
      <c r="C2" s="12" t="s">
        <v>3</v>
      </c>
      <c r="D2" s="12" t="s">
        <v>4</v>
      </c>
      <c r="E2" s="11" t="s">
        <v>6</v>
      </c>
      <c r="F2" s="12" t="s">
        <v>2</v>
      </c>
      <c r="G2" s="12" t="s">
        <v>3</v>
      </c>
      <c r="H2" s="12" t="s">
        <v>4</v>
      </c>
      <c r="I2" s="42"/>
    </row>
    <row r="3" spans="1:10" ht="12.75">
      <c r="A3" s="11">
        <v>1</v>
      </c>
      <c r="B3" s="11">
        <v>100</v>
      </c>
      <c r="C3" s="11"/>
      <c r="D3" s="28">
        <v>100</v>
      </c>
      <c r="E3" s="11">
        <v>5</v>
      </c>
      <c r="F3" s="28">
        <f>B3*E3</f>
        <v>500</v>
      </c>
      <c r="G3" s="14"/>
      <c r="H3" s="28">
        <f>F3</f>
        <v>500</v>
      </c>
      <c r="I3" s="28">
        <f aca="true" t="shared" si="0" ref="I3:I8">H3/D3</f>
        <v>5</v>
      </c>
      <c r="J3" s="9"/>
    </row>
    <row r="4" spans="1:10" ht="12.75">
      <c r="A4" s="11">
        <v>2</v>
      </c>
      <c r="B4" s="11">
        <v>300</v>
      </c>
      <c r="C4" s="11"/>
      <c r="D4" s="28">
        <f>D3+B4-C4</f>
        <v>400</v>
      </c>
      <c r="E4" s="11">
        <v>7</v>
      </c>
      <c r="F4" s="28">
        <f>B4*E4</f>
        <v>2100</v>
      </c>
      <c r="G4" s="14"/>
      <c r="H4" s="28">
        <f>H3+F4-G4</f>
        <v>2600</v>
      </c>
      <c r="I4" s="28">
        <f t="shared" si="0"/>
        <v>6.5</v>
      </c>
      <c r="J4" s="9"/>
    </row>
    <row r="5" spans="1:10" ht="12.75">
      <c r="A5" s="11">
        <v>3</v>
      </c>
      <c r="B5" s="11"/>
      <c r="C5" s="11">
        <v>250</v>
      </c>
      <c r="D5" s="28">
        <f>D4+B5-C5</f>
        <v>150</v>
      </c>
      <c r="E5" s="11"/>
      <c r="F5" s="14"/>
      <c r="G5" s="28">
        <f>C5*I4</f>
        <v>1625</v>
      </c>
      <c r="H5" s="28">
        <f>H4+F5-G5</f>
        <v>975</v>
      </c>
      <c r="I5" s="28">
        <f t="shared" si="0"/>
        <v>6.5</v>
      </c>
      <c r="J5" s="9"/>
    </row>
    <row r="6" spans="1:10" ht="12.75">
      <c r="A6" s="11">
        <v>4</v>
      </c>
      <c r="B6" s="11">
        <v>100</v>
      </c>
      <c r="C6" s="11"/>
      <c r="D6" s="28">
        <f>D5+B6-C6</f>
        <v>250</v>
      </c>
      <c r="E6" s="11">
        <v>6</v>
      </c>
      <c r="F6" s="28">
        <f>E6*B6</f>
        <v>600</v>
      </c>
      <c r="G6" s="14"/>
      <c r="H6" s="28">
        <f>H5+F6-G6</f>
        <v>1575</v>
      </c>
      <c r="I6" s="31">
        <f t="shared" si="0"/>
        <v>6.3</v>
      </c>
      <c r="J6" s="9"/>
    </row>
    <row r="7" spans="1:10" ht="12.75">
      <c r="A7" s="11">
        <v>5</v>
      </c>
      <c r="B7" s="11">
        <v>50</v>
      </c>
      <c r="C7" s="11"/>
      <c r="D7" s="28">
        <f>D6+B7-C7</f>
        <v>300</v>
      </c>
      <c r="E7" s="11">
        <v>8</v>
      </c>
      <c r="F7" s="28">
        <f>E7*B7</f>
        <v>400</v>
      </c>
      <c r="G7" s="14"/>
      <c r="H7" s="28">
        <f>H6+F7-G7</f>
        <v>1975</v>
      </c>
      <c r="I7" s="32">
        <f t="shared" si="0"/>
        <v>6.583333333333333</v>
      </c>
      <c r="J7" s="9"/>
    </row>
    <row r="8" spans="1:10" ht="12.75">
      <c r="A8" s="11">
        <v>6</v>
      </c>
      <c r="B8" s="11"/>
      <c r="C8" s="11">
        <v>150</v>
      </c>
      <c r="D8" s="28">
        <f>D7+B8-C8</f>
        <v>150</v>
      </c>
      <c r="E8" s="11"/>
      <c r="F8" s="14"/>
      <c r="G8" s="31">
        <f>C8*I7</f>
        <v>987.5</v>
      </c>
      <c r="H8" s="31">
        <f>H7+F8-G8</f>
        <v>987.5</v>
      </c>
      <c r="I8" s="32">
        <f t="shared" si="0"/>
        <v>6.583333333333333</v>
      </c>
      <c r="J8" s="9"/>
    </row>
    <row r="9" spans="1:10" ht="12.75">
      <c r="A9" s="4"/>
      <c r="C9" s="18">
        <f>SUM(C3:C8)</f>
        <v>400</v>
      </c>
      <c r="D9" s="9"/>
      <c r="E9" s="2"/>
      <c r="F9" s="9"/>
      <c r="G9" s="35">
        <f>SUM(G3:G8)</f>
        <v>2612.5</v>
      </c>
      <c r="H9" s="9"/>
      <c r="I9" s="9"/>
      <c r="J9" s="9"/>
    </row>
    <row r="10" spans="1:10" ht="12.75">
      <c r="A10" s="4"/>
      <c r="E10" s="2"/>
      <c r="F10" s="9"/>
      <c r="G10" s="9"/>
      <c r="H10" s="9"/>
      <c r="I10" s="9"/>
      <c r="J10" s="9"/>
    </row>
    <row r="11" spans="1:5" ht="12.75">
      <c r="A11" s="4"/>
      <c r="E11" s="2"/>
    </row>
    <row r="12" ht="36.75" customHeight="1"/>
    <row r="13" spans="1:9" ht="12.75" customHeight="1">
      <c r="A13" s="24"/>
      <c r="B13" s="6" t="s">
        <v>1</v>
      </c>
      <c r="C13" s="6"/>
      <c r="D13" s="6"/>
      <c r="E13" s="7"/>
      <c r="F13" s="6" t="s">
        <v>5</v>
      </c>
      <c r="G13" s="6"/>
      <c r="H13" s="6"/>
      <c r="I13" s="42" t="s">
        <v>16</v>
      </c>
    </row>
    <row r="14" spans="1:9" ht="13.5" thickBot="1">
      <c r="A14" s="25" t="s">
        <v>0</v>
      </c>
      <c r="B14" s="41" t="s">
        <v>2</v>
      </c>
      <c r="C14" s="41" t="s">
        <v>3</v>
      </c>
      <c r="D14" s="26" t="s">
        <v>4</v>
      </c>
      <c r="E14" s="27" t="s">
        <v>6</v>
      </c>
      <c r="F14" s="41" t="s">
        <v>2</v>
      </c>
      <c r="G14" s="41" t="s">
        <v>3</v>
      </c>
      <c r="H14" s="26" t="s">
        <v>4</v>
      </c>
      <c r="I14" s="43"/>
    </row>
    <row r="15" spans="1:9" ht="13.5" thickTop="1">
      <c r="A15" s="24">
        <v>1</v>
      </c>
      <c r="B15" s="6">
        <v>100</v>
      </c>
      <c r="C15" s="6"/>
      <c r="D15" s="6">
        <v>100</v>
      </c>
      <c r="E15" s="7">
        <v>10</v>
      </c>
      <c r="F15" s="30">
        <f>B15*E15</f>
        <v>1000</v>
      </c>
      <c r="G15" s="30"/>
      <c r="H15" s="36">
        <f>F15</f>
        <v>1000</v>
      </c>
      <c r="I15" s="37">
        <f>H15/D15</f>
        <v>10</v>
      </c>
    </row>
    <row r="16" spans="1:9" ht="12.75">
      <c r="A16" s="24">
        <v>2</v>
      </c>
      <c r="B16" s="6"/>
      <c r="C16" s="6">
        <v>50</v>
      </c>
      <c r="D16" s="6">
        <f>D15+B16-C16</f>
        <v>50</v>
      </c>
      <c r="E16" s="7"/>
      <c r="F16" s="9"/>
      <c r="G16" s="30">
        <f>C16*I15</f>
        <v>500</v>
      </c>
      <c r="H16" s="38">
        <f aca="true" t="shared" si="1" ref="H16:H21">H15+F16-G16</f>
        <v>500</v>
      </c>
      <c r="I16" s="37">
        <f aca="true" t="shared" si="2" ref="I16:I21">H16/D16</f>
        <v>10</v>
      </c>
    </row>
    <row r="17" spans="1:9" ht="12.75">
      <c r="A17" s="24">
        <v>3</v>
      </c>
      <c r="B17" s="6">
        <v>300</v>
      </c>
      <c r="C17" s="6"/>
      <c r="D17" s="6">
        <f>D16+B17-C17</f>
        <v>350</v>
      </c>
      <c r="E17" s="7">
        <v>11</v>
      </c>
      <c r="F17" s="30">
        <f>B17*E17</f>
        <v>3300</v>
      </c>
      <c r="G17" s="9"/>
      <c r="H17" s="38">
        <f t="shared" si="1"/>
        <v>3800</v>
      </c>
      <c r="I17" s="39">
        <f t="shared" si="2"/>
        <v>10.857142857142858</v>
      </c>
    </row>
    <row r="18" spans="1:9" ht="12.75">
      <c r="A18" s="24">
        <v>4</v>
      </c>
      <c r="B18" s="6">
        <v>200</v>
      </c>
      <c r="C18" s="6"/>
      <c r="D18" s="6">
        <f>D17+B18-C18</f>
        <v>550</v>
      </c>
      <c r="E18" s="7">
        <v>12</v>
      </c>
      <c r="F18" s="30">
        <f>B18*E18</f>
        <v>2400</v>
      </c>
      <c r="G18" s="9"/>
      <c r="H18" s="38">
        <f t="shared" si="1"/>
        <v>6200</v>
      </c>
      <c r="I18" s="39">
        <v>11.3</v>
      </c>
    </row>
    <row r="19" spans="1:9" ht="12.75">
      <c r="A19" s="24">
        <v>5</v>
      </c>
      <c r="B19" s="6"/>
      <c r="C19" s="6">
        <v>400</v>
      </c>
      <c r="D19" s="6">
        <f>D18+B19-C19</f>
        <v>150</v>
      </c>
      <c r="E19" s="7"/>
      <c r="F19" s="9"/>
      <c r="G19" s="40">
        <f>C19*I18</f>
        <v>4520</v>
      </c>
      <c r="H19" s="38">
        <f t="shared" si="1"/>
        <v>1680</v>
      </c>
      <c r="I19" s="39">
        <f>I18</f>
        <v>11.3</v>
      </c>
    </row>
    <row r="20" spans="1:9" ht="12.75">
      <c r="A20" s="24">
        <v>6</v>
      </c>
      <c r="B20" s="6">
        <v>50</v>
      </c>
      <c r="C20" s="6"/>
      <c r="D20" s="6">
        <f>D19+B20-C20</f>
        <v>200</v>
      </c>
      <c r="E20" s="7">
        <v>13</v>
      </c>
      <c r="F20" s="30">
        <f>B20*E20</f>
        <v>650</v>
      </c>
      <c r="G20" s="9"/>
      <c r="H20" s="38">
        <f t="shared" si="1"/>
        <v>2330</v>
      </c>
      <c r="I20" s="39">
        <f>H20/D20</f>
        <v>11.65</v>
      </c>
    </row>
    <row r="21" spans="1:9" ht="12.75">
      <c r="A21" s="24">
        <v>7</v>
      </c>
      <c r="B21" s="9"/>
      <c r="C21" s="6">
        <v>100</v>
      </c>
      <c r="D21" s="6">
        <v>100</v>
      </c>
      <c r="E21" s="17"/>
      <c r="F21" s="9"/>
      <c r="G21" s="40">
        <f>C21*I20</f>
        <v>1165</v>
      </c>
      <c r="H21" s="38">
        <f t="shared" si="1"/>
        <v>1165</v>
      </c>
      <c r="I21" s="39">
        <f t="shared" si="2"/>
        <v>11.65</v>
      </c>
    </row>
    <row r="22" spans="1:9" ht="12.75">
      <c r="A22" s="16"/>
      <c r="B22" s="9"/>
      <c r="C22" s="9"/>
      <c r="D22" s="6"/>
      <c r="E22" s="17"/>
      <c r="F22" s="9"/>
      <c r="G22" s="30">
        <f>SUM(G15:G21)</f>
        <v>6185</v>
      </c>
      <c r="H22" s="34"/>
      <c r="I22" s="8"/>
    </row>
    <row r="23" spans="1:9" ht="12.75">
      <c r="A23" s="16"/>
      <c r="B23" s="9"/>
      <c r="C23" s="9"/>
      <c r="D23" s="9"/>
      <c r="E23" s="17"/>
      <c r="F23" s="9"/>
      <c r="G23" s="9"/>
      <c r="H23" s="34"/>
      <c r="I23" s="8"/>
    </row>
  </sheetData>
  <sheetProtection/>
  <mergeCells count="4">
    <mergeCell ref="I1:I2"/>
    <mergeCell ref="I13:I14"/>
    <mergeCell ref="B1:D1"/>
    <mergeCell ref="F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235" zoomScaleNormal="235" zoomScalePageLayoutView="0" workbookViewId="0" topLeftCell="A1">
      <selection activeCell="F3" sqref="F3:H8"/>
    </sheetView>
  </sheetViews>
  <sheetFormatPr defaultColWidth="9.140625" defaultRowHeight="12.75"/>
  <cols>
    <col min="1" max="1" width="5.57421875" style="0" customWidth="1"/>
  </cols>
  <sheetData>
    <row r="1" spans="1:8" ht="12.75">
      <c r="A1" s="11"/>
      <c r="B1" s="44" t="s">
        <v>1</v>
      </c>
      <c r="C1" s="45"/>
      <c r="D1" s="45"/>
      <c r="E1" s="11"/>
      <c r="F1" s="47" t="s">
        <v>5</v>
      </c>
      <c r="G1" s="45"/>
      <c r="H1" s="46"/>
    </row>
    <row r="2" spans="1:8" ht="12.75">
      <c r="A2" s="11" t="s">
        <v>0</v>
      </c>
      <c r="B2" s="11" t="s">
        <v>2</v>
      </c>
      <c r="C2" s="11" t="s">
        <v>3</v>
      </c>
      <c r="D2" s="19" t="s">
        <v>4</v>
      </c>
      <c r="E2" s="11" t="s">
        <v>6</v>
      </c>
      <c r="F2" s="20" t="s">
        <v>2</v>
      </c>
      <c r="G2" s="11" t="s">
        <v>3</v>
      </c>
      <c r="H2" s="11" t="s">
        <v>4</v>
      </c>
    </row>
    <row r="3" spans="1:8" ht="12.75">
      <c r="A3" s="11">
        <v>1</v>
      </c>
      <c r="B3" s="11">
        <v>100</v>
      </c>
      <c r="C3" s="11"/>
      <c r="D3" s="33">
        <v>100</v>
      </c>
      <c r="E3" s="23">
        <v>5</v>
      </c>
      <c r="F3" s="21">
        <f>B3*E3</f>
        <v>500</v>
      </c>
      <c r="G3" s="14"/>
      <c r="H3" s="14">
        <f>F3</f>
        <v>500</v>
      </c>
    </row>
    <row r="4" spans="1:8" ht="12.75">
      <c r="A4" s="11">
        <v>2</v>
      </c>
      <c r="B4" s="11">
        <v>300</v>
      </c>
      <c r="C4" s="11"/>
      <c r="D4" s="33">
        <f>D3+B4-C4</f>
        <v>400</v>
      </c>
      <c r="E4" s="23">
        <v>7</v>
      </c>
      <c r="F4" s="21">
        <f>B4*E4</f>
        <v>2100</v>
      </c>
      <c r="G4" s="14"/>
      <c r="H4" s="14">
        <f>H3+F4-G4</f>
        <v>2600</v>
      </c>
    </row>
    <row r="5" spans="1:8" ht="12.75">
      <c r="A5" s="11">
        <v>3</v>
      </c>
      <c r="B5" s="11"/>
      <c r="C5" s="11">
        <v>250</v>
      </c>
      <c r="D5" s="33">
        <f>D4+B5-C5</f>
        <v>150</v>
      </c>
      <c r="E5" s="23"/>
      <c r="F5" s="21"/>
      <c r="G5" s="14">
        <f>C5*E4</f>
        <v>1750</v>
      </c>
      <c r="H5" s="14">
        <f>H4+F5-G5</f>
        <v>850</v>
      </c>
    </row>
    <row r="6" spans="1:8" ht="12.75">
      <c r="A6" s="11">
        <v>4</v>
      </c>
      <c r="B6" s="11">
        <v>100</v>
      </c>
      <c r="C6" s="11"/>
      <c r="D6" s="33">
        <f>D5+B6-C6</f>
        <v>250</v>
      </c>
      <c r="E6" s="23">
        <v>6</v>
      </c>
      <c r="F6" s="21">
        <f>B6*E6</f>
        <v>600</v>
      </c>
      <c r="G6" s="14"/>
      <c r="H6" s="14">
        <f>H5+F6-G6</f>
        <v>1450</v>
      </c>
    </row>
    <row r="7" spans="1:8" ht="12.75">
      <c r="A7" s="11">
        <v>5</v>
      </c>
      <c r="B7" s="11">
        <v>50</v>
      </c>
      <c r="C7" s="11"/>
      <c r="D7" s="33">
        <f>D6+B7-C7</f>
        <v>300</v>
      </c>
      <c r="E7" s="23">
        <v>8</v>
      </c>
      <c r="F7" s="21">
        <f>B7*E7</f>
        <v>400</v>
      </c>
      <c r="G7" s="14"/>
      <c r="H7" s="14">
        <f>H6+F7-G7</f>
        <v>1850</v>
      </c>
    </row>
    <row r="8" spans="1:8" ht="12.75">
      <c r="A8" s="11">
        <v>6</v>
      </c>
      <c r="B8" s="11"/>
      <c r="C8" s="11">
        <v>150</v>
      </c>
      <c r="D8" s="33">
        <f>D7+B8-C8</f>
        <v>150</v>
      </c>
      <c r="E8" s="23"/>
      <c r="F8" s="22"/>
      <c r="G8" s="14">
        <f>50*8+100*6</f>
        <v>1000</v>
      </c>
      <c r="H8" s="14">
        <f>H7+F8-G8</f>
        <v>850</v>
      </c>
    </row>
    <row r="9" spans="1:8" ht="12.75">
      <c r="A9" s="4"/>
      <c r="D9" s="9"/>
      <c r="E9" s="2"/>
      <c r="F9" s="9"/>
      <c r="G9" s="9">
        <f>SUM(G3:G8)</f>
        <v>2750</v>
      </c>
      <c r="H9" s="9"/>
    </row>
    <row r="10" spans="1:8" ht="12.75">
      <c r="A10" s="4"/>
      <c r="D10" s="9"/>
      <c r="E10" s="2"/>
      <c r="F10" s="9"/>
      <c r="G10" s="9"/>
      <c r="H10" s="9"/>
    </row>
    <row r="12" spans="1:8" ht="12.75">
      <c r="A12" s="24"/>
      <c r="B12" s="6" t="s">
        <v>1</v>
      </c>
      <c r="C12" s="6"/>
      <c r="D12" s="6"/>
      <c r="E12" s="7"/>
      <c r="F12" s="6" t="s">
        <v>5</v>
      </c>
      <c r="G12" s="6"/>
      <c r="H12" s="6"/>
    </row>
    <row r="13" spans="1:8" ht="13.5" thickBot="1">
      <c r="A13" s="25" t="s">
        <v>0</v>
      </c>
      <c r="B13" s="26" t="s">
        <v>2</v>
      </c>
      <c r="C13" s="26" t="s">
        <v>3</v>
      </c>
      <c r="D13" s="26" t="s">
        <v>4</v>
      </c>
      <c r="E13" s="27" t="s">
        <v>6</v>
      </c>
      <c r="F13" s="41" t="s">
        <v>2</v>
      </c>
      <c r="G13" s="41" t="s">
        <v>3</v>
      </c>
      <c r="H13" s="26" t="s">
        <v>4</v>
      </c>
    </row>
    <row r="14" spans="1:8" ht="13.5" thickTop="1">
      <c r="A14" s="24">
        <v>1</v>
      </c>
      <c r="B14" s="6">
        <v>100</v>
      </c>
      <c r="C14" s="6"/>
      <c r="D14" s="6">
        <f>B14</f>
        <v>100</v>
      </c>
      <c r="E14" s="7">
        <v>10</v>
      </c>
      <c r="F14" s="30">
        <f>B14*E14</f>
        <v>1000</v>
      </c>
      <c r="G14" s="30"/>
      <c r="H14" s="30">
        <f>F14</f>
        <v>1000</v>
      </c>
    </row>
    <row r="15" spans="1:8" ht="12.75">
      <c r="A15" s="24">
        <v>2</v>
      </c>
      <c r="B15" s="6"/>
      <c r="C15" s="6">
        <v>50</v>
      </c>
      <c r="D15" s="6">
        <f aca="true" t="shared" si="0" ref="D15:D20">D14+B15-C15</f>
        <v>50</v>
      </c>
      <c r="E15" s="7"/>
      <c r="F15" s="30"/>
      <c r="G15" s="30">
        <f>C15*E14</f>
        <v>500</v>
      </c>
      <c r="H15" s="30">
        <f aca="true" t="shared" si="1" ref="H15:H20">H14+F15-G15</f>
        <v>500</v>
      </c>
    </row>
    <row r="16" spans="1:8" ht="12.75">
      <c r="A16" s="24">
        <v>3</v>
      </c>
      <c r="B16" s="6">
        <v>300</v>
      </c>
      <c r="C16" s="6"/>
      <c r="D16" s="6">
        <f t="shared" si="0"/>
        <v>350</v>
      </c>
      <c r="E16" s="7">
        <v>11</v>
      </c>
      <c r="F16" s="30">
        <f>B16*E16</f>
        <v>3300</v>
      </c>
      <c r="G16" s="30"/>
      <c r="H16" s="30">
        <f t="shared" si="1"/>
        <v>3800</v>
      </c>
    </row>
    <row r="17" spans="1:8" ht="12.75">
      <c r="A17" s="24">
        <v>4</v>
      </c>
      <c r="B17" s="6">
        <v>200</v>
      </c>
      <c r="C17" s="6"/>
      <c r="D17" s="6">
        <f t="shared" si="0"/>
        <v>550</v>
      </c>
      <c r="E17" s="7">
        <v>12</v>
      </c>
      <c r="F17" s="30">
        <f>B17*E17</f>
        <v>2400</v>
      </c>
      <c r="G17" s="30"/>
      <c r="H17" s="30">
        <f t="shared" si="1"/>
        <v>6200</v>
      </c>
    </row>
    <row r="18" spans="1:8" ht="12.75">
      <c r="A18" s="24">
        <v>5</v>
      </c>
      <c r="B18" s="6"/>
      <c r="C18" s="6">
        <v>400</v>
      </c>
      <c r="D18" s="6">
        <f t="shared" si="0"/>
        <v>150</v>
      </c>
      <c r="E18" s="7"/>
      <c r="F18" s="9"/>
      <c r="G18" s="30">
        <f>200*E17+200*E16</f>
        <v>4600</v>
      </c>
      <c r="H18" s="30">
        <f t="shared" si="1"/>
        <v>1600</v>
      </c>
    </row>
    <row r="19" spans="1:8" ht="12.75">
      <c r="A19" s="24">
        <v>6</v>
      </c>
      <c r="B19" s="6">
        <v>50</v>
      </c>
      <c r="C19" s="6"/>
      <c r="D19" s="6">
        <f t="shared" si="0"/>
        <v>200</v>
      </c>
      <c r="E19" s="7">
        <v>13</v>
      </c>
      <c r="F19" s="30">
        <f>B19*E19</f>
        <v>650</v>
      </c>
      <c r="G19" s="9"/>
      <c r="H19" s="30">
        <f t="shared" si="1"/>
        <v>2250</v>
      </c>
    </row>
    <row r="20" spans="1:8" ht="12.75">
      <c r="A20" s="24">
        <v>7</v>
      </c>
      <c r="B20" s="9"/>
      <c r="C20" s="6">
        <v>100</v>
      </c>
      <c r="D20" s="6">
        <f t="shared" si="0"/>
        <v>100</v>
      </c>
      <c r="E20" s="17"/>
      <c r="F20" s="9"/>
      <c r="G20" s="30">
        <f>50*E19+50*E16</f>
        <v>1200</v>
      </c>
      <c r="H20" s="30">
        <f t="shared" si="1"/>
        <v>1050</v>
      </c>
    </row>
    <row r="21" ht="12.75">
      <c r="G21" s="30">
        <f>SUM(G14:G20)</f>
        <v>6300</v>
      </c>
    </row>
  </sheetData>
  <sheetProtection/>
  <mergeCells count="2">
    <mergeCell ref="B1:D1"/>
    <mergeCell ref="F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="160" zoomScaleNormal="160" zoomScalePageLayoutView="0" workbookViewId="0" topLeftCell="A1">
      <selection activeCell="F3" sqref="F3:H8"/>
    </sheetView>
  </sheetViews>
  <sheetFormatPr defaultColWidth="9.140625" defaultRowHeight="12.75"/>
  <cols>
    <col min="1" max="1" width="5.57421875" style="0" customWidth="1"/>
  </cols>
  <sheetData>
    <row r="1" spans="1:8" ht="12.75">
      <c r="A1" s="4"/>
      <c r="B1" s="48" t="s">
        <v>1</v>
      </c>
      <c r="C1" s="49"/>
      <c r="D1" s="50"/>
      <c r="E1" s="2"/>
      <c r="F1" s="48" t="s">
        <v>5</v>
      </c>
      <c r="G1" s="49"/>
      <c r="H1" s="49"/>
    </row>
    <row r="2" spans="1:8" ht="13.5" thickBot="1">
      <c r="A2" s="5" t="s">
        <v>0</v>
      </c>
      <c r="B2" s="1" t="s">
        <v>2</v>
      </c>
      <c r="C2" s="1" t="s">
        <v>3</v>
      </c>
      <c r="D2" s="1" t="s">
        <v>4</v>
      </c>
      <c r="E2" s="3" t="s">
        <v>6</v>
      </c>
      <c r="F2" s="1" t="s">
        <v>2</v>
      </c>
      <c r="G2" s="1" t="s">
        <v>3</v>
      </c>
      <c r="H2" s="1" t="s">
        <v>4</v>
      </c>
    </row>
    <row r="3" spans="1:8" ht="13.5" thickTop="1">
      <c r="A3" s="4">
        <v>1</v>
      </c>
      <c r="B3">
        <v>100</v>
      </c>
      <c r="D3" s="30">
        <v>100</v>
      </c>
      <c r="E3" s="2">
        <v>5</v>
      </c>
      <c r="F3" s="10">
        <f>B3*E3</f>
        <v>500</v>
      </c>
      <c r="G3" s="9"/>
      <c r="H3" s="9">
        <f>F3</f>
        <v>500</v>
      </c>
    </row>
    <row r="4" spans="1:8" ht="12.75">
      <c r="A4" s="4">
        <v>2</v>
      </c>
      <c r="B4">
        <v>300</v>
      </c>
      <c r="D4" s="30">
        <f>D3+B4-C4</f>
        <v>400</v>
      </c>
      <c r="E4" s="7">
        <v>7</v>
      </c>
      <c r="F4" s="10">
        <f>B4*E4</f>
        <v>2100</v>
      </c>
      <c r="G4" s="9"/>
      <c r="H4" s="9">
        <f>H3+F4-G4</f>
        <v>2600</v>
      </c>
    </row>
    <row r="5" spans="1:8" ht="12.75">
      <c r="A5" s="4">
        <v>3</v>
      </c>
      <c r="C5">
        <v>250</v>
      </c>
      <c r="D5" s="30">
        <f>D4+B5-C5</f>
        <v>150</v>
      </c>
      <c r="E5" s="7"/>
      <c r="F5" s="10"/>
      <c r="G5" s="9">
        <f>250*7</f>
        <v>1750</v>
      </c>
      <c r="H5" s="9">
        <f>H4+F5-G5</f>
        <v>850</v>
      </c>
    </row>
    <row r="6" spans="1:8" ht="12.75">
      <c r="A6" s="4">
        <v>4</v>
      </c>
      <c r="B6">
        <v>100</v>
      </c>
      <c r="D6" s="30">
        <f>D5+B6-C6</f>
        <v>250</v>
      </c>
      <c r="E6" s="7">
        <v>6</v>
      </c>
      <c r="F6" s="10">
        <f>B6*E6</f>
        <v>600</v>
      </c>
      <c r="G6" s="9"/>
      <c r="H6" s="9">
        <f>H5+F6-G6</f>
        <v>1450</v>
      </c>
    </row>
    <row r="7" spans="1:8" ht="12.75">
      <c r="A7" s="4">
        <v>5</v>
      </c>
      <c r="B7">
        <v>50</v>
      </c>
      <c r="D7" s="30">
        <f>D6+B7-C7</f>
        <v>300</v>
      </c>
      <c r="E7" s="7">
        <v>8</v>
      </c>
      <c r="F7" s="10">
        <f>B7*E7</f>
        <v>400</v>
      </c>
      <c r="G7" s="9"/>
      <c r="H7" s="9">
        <f>H6+F7-G7</f>
        <v>1850</v>
      </c>
    </row>
    <row r="8" spans="1:8" ht="12.75">
      <c r="A8" s="4">
        <v>6</v>
      </c>
      <c r="C8">
        <v>150</v>
      </c>
      <c r="D8" s="30">
        <f>D7+B8-C8</f>
        <v>150</v>
      </c>
      <c r="E8" s="7"/>
      <c r="F8" s="9"/>
      <c r="G8" s="9">
        <f>50*8+50*7+50*6</f>
        <v>1050</v>
      </c>
      <c r="H8" s="9">
        <f>H7+F8-G8</f>
        <v>800</v>
      </c>
    </row>
    <row r="9" spans="1:8" ht="12.75">
      <c r="A9" s="4"/>
      <c r="D9" s="9"/>
      <c r="E9" s="7"/>
      <c r="F9" s="9"/>
      <c r="G9" s="9">
        <f>SUM(G3:G8)</f>
        <v>2800</v>
      </c>
      <c r="H9" s="9"/>
    </row>
    <row r="10" spans="1:8" ht="12.75">
      <c r="A10" s="4"/>
      <c r="E10" s="2"/>
      <c r="F10" s="9"/>
      <c r="G10" s="9"/>
      <c r="H10" s="9"/>
    </row>
    <row r="12" spans="1:8" ht="12.75">
      <c r="A12" s="24"/>
      <c r="B12" s="6" t="s">
        <v>1</v>
      </c>
      <c r="C12" s="6"/>
      <c r="D12" s="6"/>
      <c r="E12" s="7"/>
      <c r="F12" s="6" t="s">
        <v>5</v>
      </c>
      <c r="G12" s="6"/>
      <c r="H12" s="6"/>
    </row>
    <row r="13" spans="1:8" ht="13.5" thickBot="1">
      <c r="A13" s="25" t="s">
        <v>0</v>
      </c>
      <c r="B13" s="26" t="s">
        <v>2</v>
      </c>
      <c r="C13" s="26" t="s">
        <v>3</v>
      </c>
      <c r="D13" s="26" t="s">
        <v>4</v>
      </c>
      <c r="E13" s="27" t="s">
        <v>6</v>
      </c>
      <c r="F13" s="26" t="s">
        <v>2</v>
      </c>
      <c r="G13" s="26" t="s">
        <v>3</v>
      </c>
      <c r="H13" s="26" t="s">
        <v>4</v>
      </c>
    </row>
    <row r="14" spans="1:8" ht="13.5" thickTop="1">
      <c r="A14" s="24">
        <v>1</v>
      </c>
      <c r="B14" s="6">
        <v>100</v>
      </c>
      <c r="C14" s="6"/>
      <c r="D14" s="6">
        <f>B14</f>
        <v>100</v>
      </c>
      <c r="E14" s="7">
        <v>10</v>
      </c>
      <c r="F14" s="9">
        <f>B14*E14</f>
        <v>1000</v>
      </c>
      <c r="G14" s="9"/>
      <c r="H14" s="9">
        <f>F14</f>
        <v>1000</v>
      </c>
    </row>
    <row r="15" spans="1:8" ht="12.75">
      <c r="A15" s="24">
        <v>2</v>
      </c>
      <c r="B15" s="6"/>
      <c r="C15" s="6">
        <v>50</v>
      </c>
      <c r="D15" s="6">
        <f aca="true" t="shared" si="0" ref="D15:D20">D14+B15-C15</f>
        <v>50</v>
      </c>
      <c r="E15" s="7"/>
      <c r="F15" s="9"/>
      <c r="G15" s="9">
        <f>50*10</f>
        <v>500</v>
      </c>
      <c r="H15" s="9">
        <f aca="true" t="shared" si="1" ref="H15:H20">H14+F15-G15</f>
        <v>500</v>
      </c>
    </row>
    <row r="16" spans="1:8" ht="12.75">
      <c r="A16" s="24">
        <v>3</v>
      </c>
      <c r="B16" s="6">
        <v>300</v>
      </c>
      <c r="C16" s="6"/>
      <c r="D16" s="6">
        <f t="shared" si="0"/>
        <v>350</v>
      </c>
      <c r="E16" s="7">
        <v>11</v>
      </c>
      <c r="F16" s="9">
        <f>B16*E16</f>
        <v>3300</v>
      </c>
      <c r="G16" s="9"/>
      <c r="H16" s="9">
        <f t="shared" si="1"/>
        <v>3800</v>
      </c>
    </row>
    <row r="17" spans="1:8" ht="12.75">
      <c r="A17" s="24">
        <v>4</v>
      </c>
      <c r="B17" s="6">
        <v>200</v>
      </c>
      <c r="C17" s="6"/>
      <c r="D17" s="6">
        <f t="shared" si="0"/>
        <v>550</v>
      </c>
      <c r="E17" s="7">
        <v>12</v>
      </c>
      <c r="F17" s="9">
        <f>B17*E17</f>
        <v>2400</v>
      </c>
      <c r="G17" s="9"/>
      <c r="H17" s="9">
        <f t="shared" si="1"/>
        <v>6200</v>
      </c>
    </row>
    <row r="18" spans="1:8" ht="12.75">
      <c r="A18" s="24">
        <v>5</v>
      </c>
      <c r="B18" s="6"/>
      <c r="C18" s="6">
        <v>400</v>
      </c>
      <c r="D18" s="6">
        <f t="shared" si="0"/>
        <v>150</v>
      </c>
      <c r="E18" s="7"/>
      <c r="F18" s="9"/>
      <c r="G18" s="9">
        <f>200*12+200*11</f>
        <v>4600</v>
      </c>
      <c r="H18" s="9">
        <f t="shared" si="1"/>
        <v>1600</v>
      </c>
    </row>
    <row r="19" spans="1:8" ht="12.75">
      <c r="A19" s="24">
        <v>6</v>
      </c>
      <c r="B19" s="6">
        <v>50</v>
      </c>
      <c r="C19" s="6"/>
      <c r="D19" s="6">
        <f t="shared" si="0"/>
        <v>200</v>
      </c>
      <c r="E19" s="7">
        <v>13</v>
      </c>
      <c r="F19" s="9">
        <f>B19*E19</f>
        <v>650</v>
      </c>
      <c r="G19" s="9"/>
      <c r="H19" s="9">
        <f t="shared" si="1"/>
        <v>2250</v>
      </c>
    </row>
    <row r="20" spans="1:8" ht="12.75">
      <c r="A20" s="24">
        <v>7</v>
      </c>
      <c r="B20" s="9"/>
      <c r="C20" s="6">
        <v>100</v>
      </c>
      <c r="D20" s="6">
        <f t="shared" si="0"/>
        <v>100</v>
      </c>
      <c r="E20" s="17"/>
      <c r="F20" s="9"/>
      <c r="G20" s="9">
        <f>50*13+50*11</f>
        <v>1200</v>
      </c>
      <c r="H20" s="9">
        <f t="shared" si="1"/>
        <v>1050</v>
      </c>
    </row>
    <row r="21" spans="6:8" ht="12.75">
      <c r="F21" s="9"/>
      <c r="G21" s="9">
        <f>SUM(G14:G20)</f>
        <v>6300</v>
      </c>
      <c r="H21" s="9"/>
    </row>
  </sheetData>
  <sheetProtection/>
  <mergeCells count="2">
    <mergeCell ref="B1:D1"/>
    <mergeCell ref="F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205" zoomScaleNormal="205" zoomScalePageLayoutView="0" workbookViewId="0" topLeftCell="A7">
      <selection activeCell="C12" sqref="C12"/>
    </sheetView>
  </sheetViews>
  <sheetFormatPr defaultColWidth="9.140625" defaultRowHeight="12.75"/>
  <cols>
    <col min="1" max="1" width="10.28125" style="0" bestFit="1" customWidth="1"/>
  </cols>
  <sheetData>
    <row r="1" spans="1:6" ht="12.75">
      <c r="A1" t="s">
        <v>7</v>
      </c>
      <c r="B1" t="s">
        <v>11</v>
      </c>
      <c r="C1" t="s">
        <v>13</v>
      </c>
      <c r="D1" t="s">
        <v>14</v>
      </c>
      <c r="E1" t="s">
        <v>15</v>
      </c>
      <c r="F1" s="6" t="s">
        <v>17</v>
      </c>
    </row>
    <row r="2" spans="1:5" ht="12.75">
      <c r="A2" t="s">
        <v>8</v>
      </c>
      <c r="B2" s="30">
        <f>400*20</f>
        <v>8000</v>
      </c>
      <c r="C2" s="30">
        <f>400*20</f>
        <v>8000</v>
      </c>
      <c r="D2" s="30">
        <f>400*20</f>
        <v>8000</v>
      </c>
      <c r="E2" s="30">
        <f>400*20</f>
        <v>8000</v>
      </c>
    </row>
    <row r="3" spans="1:5" ht="12.75">
      <c r="A3" t="s">
        <v>9</v>
      </c>
      <c r="B3" s="30">
        <f>FIFO!G9</f>
        <v>2600</v>
      </c>
      <c r="C3" s="35">
        <f>AVG!G9</f>
        <v>2612.5</v>
      </c>
      <c r="D3" s="30">
        <f>LIFO!G9</f>
        <v>2750</v>
      </c>
      <c r="E3" s="30">
        <f>HIFO!G9</f>
        <v>2800</v>
      </c>
    </row>
    <row r="4" spans="1:5" ht="12.75">
      <c r="A4" t="s">
        <v>10</v>
      </c>
      <c r="B4" s="30">
        <f>B2-B3</f>
        <v>5400</v>
      </c>
      <c r="C4" s="35">
        <f>C2-C3</f>
        <v>5387.5</v>
      </c>
      <c r="D4" s="30">
        <f>D2-D3</f>
        <v>5250</v>
      </c>
      <c r="E4" s="30">
        <f>E2-E3</f>
        <v>5200</v>
      </c>
    </row>
    <row r="5" spans="1:5" ht="12.75">
      <c r="A5" t="s">
        <v>12</v>
      </c>
      <c r="B5" s="30">
        <f>FIFO!H8</f>
        <v>1000</v>
      </c>
      <c r="C5" s="35">
        <f>AVG!H8</f>
        <v>987.5</v>
      </c>
      <c r="D5" s="30">
        <f>LIFO!H8</f>
        <v>850</v>
      </c>
      <c r="E5" s="30">
        <f>HIFO!H8</f>
        <v>800</v>
      </c>
    </row>
    <row r="7" spans="1:5" ht="12.75">
      <c r="A7" s="9" t="s">
        <v>7</v>
      </c>
      <c r="B7" s="9" t="s">
        <v>11</v>
      </c>
      <c r="C7" s="9" t="s">
        <v>13</v>
      </c>
      <c r="D7" s="9" t="s">
        <v>14</v>
      </c>
      <c r="E7" s="9" t="s">
        <v>15</v>
      </c>
    </row>
    <row r="8" spans="1:6" ht="12.75">
      <c r="A8" t="s">
        <v>7</v>
      </c>
      <c r="B8" t="s">
        <v>11</v>
      </c>
      <c r="C8" t="s">
        <v>13</v>
      </c>
      <c r="D8" t="s">
        <v>14</v>
      </c>
      <c r="E8" t="s">
        <v>15</v>
      </c>
      <c r="F8" s="6"/>
    </row>
    <row r="9" spans="1:5" ht="12.75">
      <c r="A9" t="s">
        <v>8</v>
      </c>
      <c r="B9" s="30">
        <f>400*20</f>
        <v>8000</v>
      </c>
      <c r="C9" s="30">
        <f>400*20</f>
        <v>8000</v>
      </c>
      <c r="D9" s="30"/>
      <c r="E9" s="30"/>
    </row>
    <row r="10" spans="1:5" ht="12.75">
      <c r="A10" t="s">
        <v>9</v>
      </c>
      <c r="B10" s="30">
        <f>FIFO!G9</f>
        <v>2600</v>
      </c>
      <c r="C10" s="35">
        <f>AVG!G9</f>
        <v>2612.5</v>
      </c>
      <c r="D10" s="30"/>
      <c r="E10" s="30"/>
    </row>
    <row r="11" spans="1:5" ht="12.75">
      <c r="A11" t="s">
        <v>10</v>
      </c>
      <c r="B11" s="30">
        <f>B9-B10</f>
        <v>5400</v>
      </c>
      <c r="C11" s="30">
        <f>C9-C10</f>
        <v>5387.5</v>
      </c>
      <c r="D11" s="30"/>
      <c r="E11" s="30"/>
    </row>
    <row r="12" spans="1:5" ht="12.75">
      <c r="A12" t="s">
        <v>12</v>
      </c>
      <c r="B12" s="30">
        <f>FIFO!H8</f>
        <v>1000</v>
      </c>
      <c r="C12" s="35">
        <f>AVG!H8</f>
        <v>987.5</v>
      </c>
      <c r="D12" s="30"/>
      <c r="E12" s="30"/>
    </row>
    <row r="13" spans="2:5" ht="12.75">
      <c r="B13" s="9"/>
      <c r="C13" s="9"/>
      <c r="D13" s="9"/>
      <c r="E13" s="9"/>
    </row>
    <row r="14" spans="2:5" ht="12.75">
      <c r="B14" s="9"/>
      <c r="C14" s="9"/>
      <c r="D14" s="9"/>
      <c r="E14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="220" zoomScaleNormal="220" zoomScalePageLayoutView="0" workbookViewId="0" topLeftCell="A1">
      <selection activeCell="D1" sqref="D1"/>
    </sheetView>
  </sheetViews>
  <sheetFormatPr defaultColWidth="9.140625" defaultRowHeight="12.75"/>
  <cols>
    <col min="4" max="4" width="11.00390625" style="0" bestFit="1" customWidth="1"/>
  </cols>
  <sheetData>
    <row r="1" spans="1:4" ht="12.75">
      <c r="A1" s="6" t="s">
        <v>19</v>
      </c>
      <c r="B1">
        <v>500000</v>
      </c>
      <c r="D1">
        <f>B1*B2*2</f>
        <v>3000000000</v>
      </c>
    </row>
    <row r="2" spans="1:4" ht="12.75">
      <c r="A2" s="6" t="s">
        <v>20</v>
      </c>
      <c r="B2">
        <v>3000</v>
      </c>
      <c r="D2">
        <f>B3*B4</f>
        <v>60</v>
      </c>
    </row>
    <row r="3" spans="1:4" ht="12.75">
      <c r="A3" s="6" t="s">
        <v>21</v>
      </c>
      <c r="B3">
        <v>5</v>
      </c>
      <c r="C3" s="6" t="s">
        <v>18</v>
      </c>
      <c r="D3">
        <f>D1/D2</f>
        <v>50000000</v>
      </c>
    </row>
    <row r="4" spans="1:4" ht="12.75">
      <c r="A4" s="6" t="s">
        <v>22</v>
      </c>
      <c r="B4">
        <v>12</v>
      </c>
      <c r="D4">
        <f>SQRT(D3)</f>
        <v>7071.067811865475</v>
      </c>
    </row>
    <row r="6" ht="12.75">
      <c r="D6" s="9">
        <f>B1/D4</f>
        <v>70.71067811865476</v>
      </c>
    </row>
    <row r="7" ht="12.75">
      <c r="D7" s="9"/>
    </row>
    <row r="8" ht="12.75">
      <c r="D8" s="9">
        <f>360/D6</f>
        <v>5.091168824543142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tělesné 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CSTV</dc:creator>
  <cp:keywords/>
  <dc:description/>
  <cp:lastModifiedBy>bc</cp:lastModifiedBy>
  <dcterms:created xsi:type="dcterms:W3CDTF">2013-01-16T10:43:15Z</dcterms:created>
  <dcterms:modified xsi:type="dcterms:W3CDTF">2021-03-03T14:09:03Z</dcterms:modified>
  <cp:category/>
  <cp:version/>
  <cp:contentType/>
  <cp:contentStatus/>
</cp:coreProperties>
</file>